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7310" windowHeight="90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0" i="1" l="1"/>
  <c r="F90" i="1" l="1"/>
  <c r="G36" i="1"/>
  <c r="H36" i="1" s="1"/>
  <c r="G35" i="1"/>
  <c r="H35" i="1" s="1"/>
  <c r="E90" i="1"/>
  <c r="C90" i="1"/>
  <c r="B90" i="1"/>
  <c r="G89" i="1"/>
  <c r="H89" i="1" s="1"/>
  <c r="D89" i="1"/>
  <c r="G88" i="1"/>
  <c r="H88" i="1" s="1"/>
  <c r="D88" i="1"/>
  <c r="G87" i="1"/>
  <c r="H87" i="1" s="1"/>
  <c r="D87" i="1"/>
  <c r="G86" i="1"/>
  <c r="H86" i="1" s="1"/>
  <c r="D86" i="1"/>
  <c r="G85" i="1"/>
  <c r="H85" i="1"/>
  <c r="D85" i="1"/>
  <c r="G84" i="1"/>
  <c r="H84" i="1" s="1"/>
  <c r="D84" i="1"/>
  <c r="G83" i="1"/>
  <c r="H83" i="1"/>
  <c r="D83" i="1"/>
  <c r="G82" i="1"/>
  <c r="H82" i="1" s="1"/>
  <c r="D82" i="1"/>
  <c r="G81" i="1"/>
  <c r="H81" i="1" s="1"/>
  <c r="D81" i="1"/>
  <c r="G80" i="1"/>
  <c r="H80" i="1" s="1"/>
  <c r="D80" i="1"/>
  <c r="G79" i="1"/>
  <c r="H79" i="1" s="1"/>
  <c r="D79" i="1"/>
  <c r="G78" i="1"/>
  <c r="H78" i="1" s="1"/>
  <c r="D78" i="1"/>
  <c r="G77" i="1"/>
  <c r="H77" i="1"/>
  <c r="D77" i="1"/>
  <c r="G76" i="1"/>
  <c r="H76" i="1" s="1"/>
  <c r="D76" i="1"/>
  <c r="G75" i="1"/>
  <c r="H75" i="1" s="1"/>
  <c r="D75" i="1"/>
  <c r="G74" i="1"/>
  <c r="H74" i="1" s="1"/>
  <c r="G73" i="1"/>
  <c r="H73" i="1" s="1"/>
  <c r="G72" i="1"/>
  <c r="H72" i="1" s="1"/>
  <c r="D72" i="1"/>
  <c r="G71" i="1"/>
  <c r="H71" i="1" s="1"/>
  <c r="D71" i="1"/>
  <c r="G70" i="1"/>
  <c r="H70" i="1" s="1"/>
  <c r="D70" i="1"/>
  <c r="G69" i="1"/>
  <c r="H69" i="1" s="1"/>
  <c r="D69" i="1"/>
  <c r="G68" i="1"/>
  <c r="H68" i="1" s="1"/>
  <c r="D68" i="1"/>
  <c r="G67" i="1"/>
  <c r="H67" i="1" s="1"/>
  <c r="D67" i="1"/>
  <c r="G66" i="1"/>
  <c r="H66" i="1" s="1"/>
  <c r="D66" i="1"/>
  <c r="G65" i="1"/>
  <c r="H65" i="1" s="1"/>
  <c r="D65" i="1"/>
  <c r="G64" i="1"/>
  <c r="H64" i="1" s="1"/>
  <c r="D64" i="1"/>
  <c r="G63" i="1"/>
  <c r="H63" i="1" s="1"/>
  <c r="D63" i="1"/>
  <c r="G62" i="1"/>
  <c r="H62" i="1" s="1"/>
  <c r="D62" i="1"/>
  <c r="G61" i="1"/>
  <c r="H61" i="1"/>
  <c r="D61" i="1"/>
  <c r="G60" i="1"/>
  <c r="H60" i="1" s="1"/>
  <c r="D60" i="1"/>
  <c r="G59" i="1"/>
  <c r="H59" i="1"/>
  <c r="G58" i="1"/>
  <c r="H58" i="1" s="1"/>
  <c r="D58" i="1"/>
  <c r="G57" i="1"/>
  <c r="H57" i="1" s="1"/>
  <c r="D57" i="1"/>
  <c r="G56" i="1"/>
  <c r="H56" i="1" s="1"/>
  <c r="D56" i="1"/>
  <c r="G55" i="1"/>
  <c r="H55" i="1" s="1"/>
  <c r="D55" i="1"/>
  <c r="G54" i="1"/>
  <c r="H54" i="1" s="1"/>
  <c r="D54" i="1"/>
  <c r="G53" i="1"/>
  <c r="H53" i="1" s="1"/>
  <c r="D53" i="1"/>
  <c r="G52" i="1"/>
  <c r="H52" i="1" s="1"/>
  <c r="D52" i="1"/>
  <c r="G51" i="1"/>
  <c r="H51" i="1" s="1"/>
  <c r="D51" i="1"/>
  <c r="G50" i="1"/>
  <c r="H50" i="1"/>
  <c r="D50" i="1"/>
  <c r="G49" i="1"/>
  <c r="H49" i="1"/>
  <c r="D49" i="1"/>
  <c r="G48" i="1"/>
  <c r="H48" i="1"/>
  <c r="D48" i="1"/>
  <c r="G47" i="1"/>
  <c r="H47" i="1" s="1"/>
  <c r="D47" i="1"/>
  <c r="G46" i="1"/>
  <c r="H46" i="1" s="1"/>
  <c r="D46" i="1"/>
  <c r="G45" i="1"/>
  <c r="H45" i="1" s="1"/>
  <c r="D45" i="1"/>
  <c r="G44" i="1"/>
  <c r="H44" i="1"/>
  <c r="G43" i="1"/>
  <c r="H43" i="1"/>
  <c r="G42" i="1"/>
  <c r="H42" i="1" s="1"/>
  <c r="G41" i="1"/>
  <c r="H41" i="1" s="1"/>
  <c r="D41" i="1"/>
  <c r="G40" i="1"/>
  <c r="H40" i="1"/>
  <c r="D40" i="1"/>
  <c r="G39" i="1"/>
  <c r="H39" i="1"/>
  <c r="D39" i="1"/>
  <c r="G38" i="1"/>
  <c r="H38" i="1" s="1"/>
  <c r="D38" i="1"/>
  <c r="G37" i="1"/>
  <c r="H37" i="1" s="1"/>
  <c r="D37" i="1"/>
  <c r="D36" i="1"/>
  <c r="D35" i="1"/>
  <c r="G26" i="1"/>
  <c r="H26" i="1"/>
  <c r="G25" i="1"/>
  <c r="H25" i="1" s="1"/>
  <c r="D25" i="1"/>
  <c r="G24" i="1"/>
  <c r="H24" i="1" s="1"/>
  <c r="D24" i="1"/>
  <c r="G23" i="1"/>
  <c r="H23" i="1"/>
  <c r="D23" i="1"/>
  <c r="G22" i="1"/>
  <c r="H22" i="1"/>
  <c r="D22" i="1"/>
  <c r="G21" i="1"/>
  <c r="H21" i="1" s="1"/>
  <c r="D21" i="1"/>
  <c r="H20" i="1"/>
  <c r="D20" i="1"/>
  <c r="F19" i="1"/>
  <c r="E19" i="1"/>
  <c r="C19" i="1"/>
  <c r="B19" i="1"/>
  <c r="D19" i="1" s="1"/>
  <c r="G18" i="1"/>
  <c r="H18" i="1" s="1"/>
  <c r="G17" i="1"/>
  <c r="H17" i="1" s="1"/>
  <c r="D17" i="1"/>
  <c r="G16" i="1"/>
  <c r="H16" i="1" s="1"/>
  <c r="D16" i="1"/>
  <c r="G15" i="1"/>
  <c r="H15" i="1" s="1"/>
  <c r="D15" i="1"/>
  <c r="G14" i="1"/>
  <c r="H14" i="1" s="1"/>
  <c r="D14" i="1"/>
  <c r="G13" i="1"/>
  <c r="H13" i="1" s="1"/>
  <c r="D13" i="1"/>
  <c r="G12" i="1"/>
  <c r="H12" i="1" s="1"/>
  <c r="D12" i="1"/>
  <c r="G11" i="1"/>
  <c r="H11" i="1"/>
  <c r="D11" i="1"/>
  <c r="G10" i="1"/>
  <c r="H10" i="1" s="1"/>
  <c r="D10" i="1"/>
  <c r="G9" i="1"/>
  <c r="H9" i="1" s="1"/>
  <c r="D9" i="1"/>
  <c r="G8" i="1"/>
  <c r="H8" i="1" s="1"/>
  <c r="D8" i="1"/>
  <c r="G7" i="1"/>
  <c r="H7" i="1" s="1"/>
  <c r="D7" i="1"/>
  <c r="G6" i="1"/>
  <c r="H6" i="1"/>
  <c r="D6" i="1"/>
  <c r="G5" i="1"/>
  <c r="H5" i="1" s="1"/>
  <c r="D5" i="1"/>
  <c r="F4" i="1"/>
  <c r="E4" i="1"/>
  <c r="C4" i="1"/>
  <c r="C27" i="1" s="1"/>
  <c r="B4" i="1"/>
  <c r="D90" i="1" l="1"/>
  <c r="G90" i="1"/>
  <c r="H90" i="1" s="1"/>
  <c r="F27" i="1"/>
  <c r="G19" i="1"/>
  <c r="E27" i="1"/>
  <c r="B27" i="1"/>
  <c r="D27" i="1" s="1"/>
  <c r="D4" i="1"/>
  <c r="H19" i="1"/>
  <c r="G4" i="1"/>
  <c r="H4" i="1" s="1"/>
  <c r="H27" i="1" l="1"/>
  <c r="G27" i="1"/>
</calcChain>
</file>

<file path=xl/sharedStrings.xml><?xml version="1.0" encoding="utf-8"?>
<sst xmlns="http://schemas.openxmlformats.org/spreadsheetml/2006/main" count="99" uniqueCount="91">
  <si>
    <t xml:space="preserve">                       Исполнение бюджета Орехово-Зуевского городского округа по доходам за 2020 г.  (тыс.руб.)</t>
  </si>
  <si>
    <t>План на 2020 г.</t>
  </si>
  <si>
    <t>% исполнения</t>
  </si>
  <si>
    <t>Отклонение 2020 от 2019</t>
  </si>
  <si>
    <t>Ликино-Дулёво</t>
  </si>
  <si>
    <t>ИТОГО</t>
  </si>
  <si>
    <t>1.Доходы</t>
  </si>
  <si>
    <t>Налоги на прибыль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</si>
  <si>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</si>
  <si>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</si>
  <si>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</si>
  <si>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</si>
  <si>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</si>
  <si>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</si>
  <si>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</si>
  <si>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</si>
  <si>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</si>
  <si>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</si>
  <si>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</si>
  <si>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</si>
  <si>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</si>
  <si>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</si>
  <si>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</si>
  <si>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</si>
  <si>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</si>
  <si>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</si>
  <si>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</si>
  <si>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</si>
  <si>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</si>
  <si>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 xml:space="preserve">                       Исполнение бюджета Орехово-Зуевского городского округа по расходам за 2020 г. (тыс.руб.)</t>
  </si>
  <si>
    <t>Ликино-Дулево</t>
  </si>
  <si>
    <t>Орехово-Зуево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</si>
  <si>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</si>
  <si>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</si>
  <si>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</si>
  <si>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</si>
  <si>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</si>
  <si>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</si>
  <si>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</si>
  <si>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</si>
  <si>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</si>
  <si>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</si>
  <si>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</si>
  <si>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</si>
  <si>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</si>
  <si>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</si>
  <si>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</si>
  <si>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</si>
  <si>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</si>
  <si>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</si>
  <si>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</si>
  <si>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</si>
  <si>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</si>
  <si>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</si>
  <si>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</si>
  <si>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</si>
  <si>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</si>
  <si>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</si>
  <si>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</si>
  <si>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</si>
  <si>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</si>
  <si>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</si>
  <si>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</si>
  <si>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</si>
  <si>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</si>
  <si>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</si>
  <si>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</si>
  <si>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</si>
  <si>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</si>
  <si>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</si>
  <si>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</si>
  <si>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</si>
  <si>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</si>
  <si>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</si>
  <si>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</si>
  <si>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</si>
  <si>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</si>
  <si>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</si>
  <si>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</si>
  <si>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</si>
  <si>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</si>
  <si>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</si>
  <si>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</si>
  <si>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</si>
  <si>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</si>
  <si>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</si>
  <si>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 xml:space="preserve"> Орехово-Зуево</t>
  </si>
  <si>
    <t>Социальное обеспечение населения</t>
  </si>
  <si>
    <t>Другие вопросы в области средств массовой информации</t>
  </si>
  <si>
    <t xml:space="preserve">Фактически  исполнено на 01.11.2019 г. </t>
  </si>
  <si>
    <t>Фактически  исполнено на 01.11.2020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</si>
</sst>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abSelected="1" topLeftCell="A85" workbookViewId="0">
      <selection activeCell="C32" sqref="C32:C33"/>
    </sheetView>
  </sheetViews>
  <sheetFormatPr defaultColWidth="9.140625" defaultRowHeight="15.75" x14ac:dyDescent="0.25"/>
  <cols>
    <col min="1" max="1" width="53.140625" style="4" customWidth="1"/>
    <col min="2" max="2" width="17.5703125" style="4" customWidth="1"/>
    <col min="3" max="3" width="19.28515625" style="4" customWidth="1"/>
    <col min="4" max="4" width="14.5703125" style="4" customWidth="1"/>
    <col min="5" max="5" width="19" style="4" customWidth="1"/>
    <col min="6" max="6" width="16.5703125" style="4" customWidth="1"/>
    <col min="7" max="8" width="17.42578125" style="4" customWidth="1"/>
    <col min="9" max="9" width="9.140625" style="1"/>
    <col min="10" max="10" width="11.28515625" style="1" bestFit="1" customWidth="1"/>
    <col min="11" max="16384" width="9.140625" style="1"/>
  </cols>
  <sheetData>
    <row r="1" spans="1:10" ht="21" thickBot="1" x14ac:dyDescent="0.35">
      <c r="A1" s="28" t="s">
        <v>0</v>
      </c>
      <c r="B1" s="28"/>
      <c r="C1" s="28"/>
      <c r="D1" s="28"/>
      <c r="E1" s="28"/>
      <c r="F1" s="28"/>
      <c r="G1" s="28"/>
      <c r="H1" s="28"/>
    </row>
    <row r="2" spans="1:10" ht="30" customHeight="1" x14ac:dyDescent="0.25">
      <c r="A2" s="29"/>
      <c r="B2" s="30" t="s">
        <v>1</v>
      </c>
      <c r="C2" s="32" t="s">
        <v>90</v>
      </c>
      <c r="D2" s="30" t="s">
        <v>2</v>
      </c>
      <c r="E2" s="32" t="s">
        <v>89</v>
      </c>
      <c r="F2" s="32"/>
      <c r="G2" s="32"/>
      <c r="H2" s="33" t="s">
        <v>3</v>
      </c>
    </row>
    <row r="3" spans="1:10" ht="31.5" x14ac:dyDescent="0.25">
      <c r="A3" s="29"/>
      <c r="B3" s="31"/>
      <c r="C3" s="32"/>
      <c r="D3" s="31"/>
      <c r="E3" s="10" t="s">
        <v>4</v>
      </c>
      <c r="F3" s="10" t="s">
        <v>86</v>
      </c>
      <c r="G3" s="10" t="s">
        <v>5</v>
      </c>
      <c r="H3" s="33"/>
    </row>
    <row r="4" spans="1:10" s="2" customFormat="1" x14ac:dyDescent="0.25">
      <c r="A4" s="8" t="s">
        <v>6</v>
      </c>
      <c r="B4" s="11">
        <f>B5+B6+B7+B8+B9+B10+B11+B12+B13+B14+B15+B16+B17+B18</f>
        <v>3857251</v>
      </c>
      <c r="C4" s="11">
        <f>C5+C6+C7+C8+C9+C10+C11+C12+C13+C14+C15+C16+C17+C18</f>
        <v>3065486.6999999997</v>
      </c>
      <c r="D4" s="11">
        <f>(C4/B4)*100</f>
        <v>79.473352913772004</v>
      </c>
      <c r="E4" s="11">
        <f>E5+E6+E7+E8+E9+E10+E11+E12+E13+E14+E15+E16+E17+E18</f>
        <v>1576607.2</v>
      </c>
      <c r="F4" s="11">
        <f>F5+F6+F7+F8+F9+F10+F11+F12+F13+F14+F15+F16+F17+F18</f>
        <v>1644902.2999999998</v>
      </c>
      <c r="G4" s="11">
        <f>G5+G6+G7+G8+G9+G10+G11+G12+G13+G14+G15+G16+G17+G18</f>
        <v>3221509.5</v>
      </c>
      <c r="H4" s="11">
        <f>C4-G4</f>
        <v>-156022.80000000028</v>
      </c>
    </row>
    <row r="5" spans="1:10" x14ac:dyDescent="0.25">
      <c r="A5" s="9" t="s">
        <v>7</v>
      </c>
      <c r="B5" s="12">
        <v>2777271</v>
      </c>
      <c r="C5" s="12">
        <v>2137165.4</v>
      </c>
      <c r="D5" s="11">
        <f t="shared" ref="D5:D27" si="0">(C5/B5)*100</f>
        <v>76.951993521698085</v>
      </c>
      <c r="E5" s="12">
        <v>1158747.5</v>
      </c>
      <c r="F5" s="12">
        <v>993689.2</v>
      </c>
      <c r="G5" s="12">
        <f t="shared" ref="G5:G26" si="1">F5+E5</f>
        <v>2152436.7000000002</v>
      </c>
      <c r="H5" s="12">
        <f t="shared" ref="H5:H26" si="2">C5-G5</f>
        <v>-15271.300000000279</v>
      </c>
      <c r="J5" s="3"/>
    </row>
    <row r="6" spans="1:10" ht="31.5" x14ac:dyDescent="0.25">
      <c r="A6" s="9" t="s">
        <v>8</v>
      </c>
      <c r="B6" s="12">
        <v>72767.899999999994</v>
      </c>
      <c r="C6" s="12">
        <v>61071.1</v>
      </c>
      <c r="D6" s="11">
        <f t="shared" si="0"/>
        <v>83.925879405617039</v>
      </c>
      <c r="E6" s="12">
        <v>33627.599999999999</v>
      </c>
      <c r="F6" s="12">
        <v>17760.900000000001</v>
      </c>
      <c r="G6" s="12">
        <f t="shared" si="1"/>
        <v>51388.5</v>
      </c>
      <c r="H6" s="12">
        <f t="shared" si="2"/>
        <v>9682.5999999999985</v>
      </c>
    </row>
    <row r="7" spans="1:10" x14ac:dyDescent="0.25">
      <c r="A7" s="9" t="s">
        <v>9</v>
      </c>
      <c r="B7" s="12">
        <v>339711.7</v>
      </c>
      <c r="C7" s="12">
        <v>329442.3</v>
      </c>
      <c r="D7" s="11">
        <f t="shared" si="0"/>
        <v>96.977024930257031</v>
      </c>
      <c r="E7" s="12">
        <v>106114.8</v>
      </c>
      <c r="F7" s="12">
        <v>246782.2</v>
      </c>
      <c r="G7" s="12">
        <f t="shared" si="1"/>
        <v>352897</v>
      </c>
      <c r="H7" s="12">
        <f t="shared" si="2"/>
        <v>-23454.700000000012</v>
      </c>
    </row>
    <row r="8" spans="1:10" x14ac:dyDescent="0.25">
      <c r="A8" s="9" t="s">
        <v>10</v>
      </c>
      <c r="B8" s="12">
        <v>343649</v>
      </c>
      <c r="C8" s="12">
        <v>237444.2</v>
      </c>
      <c r="D8" s="11">
        <f t="shared" si="0"/>
        <v>69.094977724364099</v>
      </c>
      <c r="E8" s="12">
        <v>133842.29999999999</v>
      </c>
      <c r="F8" s="12">
        <v>164001.9</v>
      </c>
      <c r="G8" s="12">
        <f t="shared" si="1"/>
        <v>297844.19999999995</v>
      </c>
      <c r="H8" s="12">
        <f t="shared" si="2"/>
        <v>-60399.999999999942</v>
      </c>
    </row>
    <row r="9" spans="1:10" x14ac:dyDescent="0.25">
      <c r="A9" s="9" t="s">
        <v>11</v>
      </c>
      <c r="B9" s="12">
        <v>33713.800000000003</v>
      </c>
      <c r="C9" s="12">
        <v>27368.799999999999</v>
      </c>
      <c r="D9" s="11">
        <f t="shared" si="0"/>
        <v>81.179813607484164</v>
      </c>
      <c r="E9" s="12">
        <v>10807.5</v>
      </c>
      <c r="F9" s="12">
        <v>17086.3</v>
      </c>
      <c r="G9" s="12">
        <f t="shared" si="1"/>
        <v>27893.8</v>
      </c>
      <c r="H9" s="12">
        <f t="shared" si="2"/>
        <v>-525</v>
      </c>
    </row>
    <row r="10" spans="1:10" ht="47.25" x14ac:dyDescent="0.25">
      <c r="A10" s="9" t="s">
        <v>12</v>
      </c>
      <c r="B10" s="12">
        <v>213169.1</v>
      </c>
      <c r="C10" s="12">
        <v>202827.9</v>
      </c>
      <c r="D10" s="11">
        <f t="shared" si="0"/>
        <v>95.148827855444324</v>
      </c>
      <c r="E10" s="12">
        <v>79829.399999999994</v>
      </c>
      <c r="F10" s="12">
        <v>162782.70000000001</v>
      </c>
      <c r="G10" s="12">
        <f t="shared" si="1"/>
        <v>242612.1</v>
      </c>
      <c r="H10" s="12">
        <f t="shared" si="2"/>
        <v>-39784.200000000012</v>
      </c>
    </row>
    <row r="11" spans="1:10" ht="31.5" x14ac:dyDescent="0.25">
      <c r="A11" s="9" t="s">
        <v>13</v>
      </c>
      <c r="B11" s="12">
        <v>3300</v>
      </c>
      <c r="C11" s="12">
        <v>3989.7</v>
      </c>
      <c r="D11" s="11">
        <f t="shared" si="0"/>
        <v>120.89999999999999</v>
      </c>
      <c r="E11" s="12">
        <v>2212.6999999999998</v>
      </c>
      <c r="F11" s="12">
        <v>2274.6999999999998</v>
      </c>
      <c r="G11" s="12">
        <f t="shared" si="1"/>
        <v>4487.3999999999996</v>
      </c>
      <c r="H11" s="12">
        <f t="shared" si="2"/>
        <v>-497.69999999999982</v>
      </c>
    </row>
    <row r="12" spans="1:10" ht="31.5" x14ac:dyDescent="0.25">
      <c r="A12" s="9" t="s">
        <v>14</v>
      </c>
      <c r="B12" s="12">
        <v>5688</v>
      </c>
      <c r="C12" s="12">
        <v>5729.9</v>
      </c>
      <c r="D12" s="11">
        <f t="shared" si="0"/>
        <v>100.73663853727143</v>
      </c>
      <c r="E12" s="12">
        <v>965.2</v>
      </c>
      <c r="F12" s="12">
        <v>184.2</v>
      </c>
      <c r="G12" s="12">
        <f t="shared" si="1"/>
        <v>1149.4000000000001</v>
      </c>
      <c r="H12" s="12">
        <f t="shared" si="2"/>
        <v>4580.5</v>
      </c>
    </row>
    <row r="13" spans="1:10" ht="31.5" x14ac:dyDescent="0.25">
      <c r="A13" s="9" t="s">
        <v>15</v>
      </c>
      <c r="B13" s="12">
        <v>10050</v>
      </c>
      <c r="C13" s="12">
        <v>3322.8</v>
      </c>
      <c r="D13" s="11">
        <f t="shared" si="0"/>
        <v>33.062686567164178</v>
      </c>
      <c r="E13" s="12">
        <v>1515</v>
      </c>
      <c r="F13" s="12">
        <v>6572.9</v>
      </c>
      <c r="G13" s="12">
        <f t="shared" si="1"/>
        <v>8087.9</v>
      </c>
      <c r="H13" s="12">
        <f t="shared" si="2"/>
        <v>-4765.0999999999995</v>
      </c>
    </row>
    <row r="14" spans="1:10" ht="47.25" x14ac:dyDescent="0.25">
      <c r="A14" s="9" t="s">
        <v>16</v>
      </c>
      <c r="B14" s="12">
        <v>12500</v>
      </c>
      <c r="C14" s="12">
        <v>14207.5</v>
      </c>
      <c r="D14" s="11">
        <f t="shared" si="0"/>
        <v>113.66000000000001</v>
      </c>
      <c r="E14" s="12">
        <v>17410.400000000001</v>
      </c>
      <c r="F14" s="12">
        <v>2943.3</v>
      </c>
      <c r="G14" s="12">
        <f t="shared" si="1"/>
        <v>20353.7</v>
      </c>
      <c r="H14" s="12">
        <f t="shared" si="2"/>
        <v>-6146.2000000000007</v>
      </c>
    </row>
    <row r="15" spans="1:10" ht="78.75" x14ac:dyDescent="0.25">
      <c r="A15" s="9" t="s">
        <v>17</v>
      </c>
      <c r="B15" s="12">
        <v>20000</v>
      </c>
      <c r="C15" s="12">
        <v>17374.7</v>
      </c>
      <c r="D15" s="11">
        <f t="shared" si="0"/>
        <v>86.873500000000007</v>
      </c>
      <c r="E15" s="12">
        <v>19464.8</v>
      </c>
      <c r="F15" s="12">
        <v>9443.5</v>
      </c>
      <c r="G15" s="12">
        <f t="shared" si="1"/>
        <v>28908.3</v>
      </c>
      <c r="H15" s="12">
        <f t="shared" si="2"/>
        <v>-11533.599999999999</v>
      </c>
    </row>
    <row r="16" spans="1:10" ht="47.25" x14ac:dyDescent="0.25">
      <c r="A16" s="9" t="s">
        <v>18</v>
      </c>
      <c r="B16" s="12">
        <v>10557</v>
      </c>
      <c r="C16" s="12">
        <v>8809.7999999999993</v>
      </c>
      <c r="D16" s="11">
        <f t="shared" si="0"/>
        <v>83.44984370559817</v>
      </c>
      <c r="E16" s="12">
        <v>7173</v>
      </c>
      <c r="F16" s="12">
        <v>10855.1</v>
      </c>
      <c r="G16" s="12">
        <f t="shared" si="1"/>
        <v>18028.099999999999</v>
      </c>
      <c r="H16" s="12">
        <f t="shared" si="2"/>
        <v>-9218.2999999999993</v>
      </c>
    </row>
    <row r="17" spans="1:8" x14ac:dyDescent="0.25">
      <c r="A17" s="9" t="s">
        <v>19</v>
      </c>
      <c r="B17" s="12">
        <v>14873.5</v>
      </c>
      <c r="C17" s="12">
        <v>16692</v>
      </c>
      <c r="D17" s="11">
        <f t="shared" si="0"/>
        <v>112.22644300265574</v>
      </c>
      <c r="E17" s="12">
        <v>5719.5</v>
      </c>
      <c r="F17" s="12">
        <v>10532.5</v>
      </c>
      <c r="G17" s="12">
        <f t="shared" si="1"/>
        <v>16252</v>
      </c>
      <c r="H17" s="12">
        <f t="shared" si="2"/>
        <v>440</v>
      </c>
    </row>
    <row r="18" spans="1:8" x14ac:dyDescent="0.25">
      <c r="A18" s="9" t="s">
        <v>20</v>
      </c>
      <c r="B18" s="12">
        <v>0</v>
      </c>
      <c r="C18" s="12">
        <v>40.6</v>
      </c>
      <c r="D18" s="11"/>
      <c r="E18" s="12">
        <v>-822.5</v>
      </c>
      <c r="F18" s="12">
        <v>-7.1</v>
      </c>
      <c r="G18" s="12">
        <f t="shared" si="1"/>
        <v>-829.6</v>
      </c>
      <c r="H18" s="12">
        <f t="shared" si="2"/>
        <v>870.2</v>
      </c>
    </row>
    <row r="19" spans="1:8" s="2" customFormat="1" x14ac:dyDescent="0.25">
      <c r="A19" s="8" t="s">
        <v>21</v>
      </c>
      <c r="B19" s="11">
        <f>B20+B21+B22+B23+B24+B25+B26</f>
        <v>6945864.5999999996</v>
      </c>
      <c r="C19" s="11">
        <f>C20+C21+C22+C23+C24+C25+C26</f>
        <v>4388855.3000000007</v>
      </c>
      <c r="D19" s="11">
        <f t="shared" si="0"/>
        <v>63.186594509774942</v>
      </c>
      <c r="E19" s="11">
        <f>E20+E21+E22+E23+E24+E25+E26</f>
        <v>1698865.0999999999</v>
      </c>
      <c r="F19" s="11">
        <f>F20+F21+F22+F23+F24+F25+F26</f>
        <v>2029619.8999999997</v>
      </c>
      <c r="G19" s="11">
        <f>G20+G21+G22+G23+G24+G25+G26</f>
        <v>3728485</v>
      </c>
      <c r="H19" s="11">
        <f t="shared" si="2"/>
        <v>660370.30000000075</v>
      </c>
    </row>
    <row r="20" spans="1:8" ht="31.5" x14ac:dyDescent="0.25">
      <c r="A20" s="9" t="s">
        <v>22</v>
      </c>
      <c r="B20" s="12">
        <v>183576</v>
      </c>
      <c r="C20" s="12">
        <v>152980</v>
      </c>
      <c r="D20" s="11">
        <f t="shared" si="0"/>
        <v>83.333333333333343</v>
      </c>
      <c r="E20" s="12">
        <v>15865</v>
      </c>
      <c r="F20" s="12">
        <v>18007.5</v>
      </c>
      <c r="G20" s="12">
        <f t="shared" si="1"/>
        <v>33872.5</v>
      </c>
      <c r="H20" s="12">
        <f t="shared" si="2"/>
        <v>119107.5</v>
      </c>
    </row>
    <row r="21" spans="1:8" ht="31.5" x14ac:dyDescent="0.25">
      <c r="A21" s="9" t="s">
        <v>23</v>
      </c>
      <c r="B21" s="12">
        <v>3460207</v>
      </c>
      <c r="C21" s="12">
        <v>2812376.7</v>
      </c>
      <c r="D21" s="11">
        <f t="shared" si="0"/>
        <v>81.277701016153088</v>
      </c>
      <c r="E21" s="12">
        <v>1245878.8999999999</v>
      </c>
      <c r="F21" s="12">
        <v>1595918.9</v>
      </c>
      <c r="G21" s="12">
        <f t="shared" si="1"/>
        <v>2841797.8</v>
      </c>
      <c r="H21" s="12">
        <f t="shared" si="2"/>
        <v>-29421.099999999627</v>
      </c>
    </row>
    <row r="22" spans="1:8" x14ac:dyDescent="0.25">
      <c r="A22" s="9" t="s">
        <v>24</v>
      </c>
      <c r="B22" s="12">
        <v>56779.9</v>
      </c>
      <c r="C22" s="12">
        <v>56309.7</v>
      </c>
      <c r="D22" s="11">
        <f t="shared" si="0"/>
        <v>99.171890052641871</v>
      </c>
      <c r="E22" s="12">
        <v>152218</v>
      </c>
      <c r="F22" s="12">
        <v>6940.7</v>
      </c>
      <c r="G22" s="12">
        <f t="shared" si="1"/>
        <v>159158.70000000001</v>
      </c>
      <c r="H22" s="12">
        <f t="shared" si="2"/>
        <v>-102849.00000000001</v>
      </c>
    </row>
    <row r="23" spans="1:8" x14ac:dyDescent="0.25">
      <c r="A23" s="9" t="s">
        <v>25</v>
      </c>
      <c r="B23" s="12">
        <v>105</v>
      </c>
      <c r="C23" s="12">
        <v>105</v>
      </c>
      <c r="D23" s="11">
        <f t="shared" si="0"/>
        <v>100</v>
      </c>
      <c r="E23" s="12">
        <v>0</v>
      </c>
      <c r="F23" s="12">
        <v>3067</v>
      </c>
      <c r="G23" s="12">
        <f t="shared" si="1"/>
        <v>3067</v>
      </c>
      <c r="H23" s="12">
        <f t="shared" si="2"/>
        <v>-2962</v>
      </c>
    </row>
    <row r="24" spans="1:8" ht="31.5" x14ac:dyDescent="0.25">
      <c r="A24" s="9" t="s">
        <v>26</v>
      </c>
      <c r="B24" s="12">
        <v>3245158.7</v>
      </c>
      <c r="C24" s="12">
        <v>1355352.2</v>
      </c>
      <c r="D24" s="11">
        <f t="shared" si="0"/>
        <v>41.765359580103123</v>
      </c>
      <c r="E24" s="12">
        <v>286360.59999999998</v>
      </c>
      <c r="F24" s="12">
        <v>411503</v>
      </c>
      <c r="G24" s="12">
        <f t="shared" si="1"/>
        <v>697863.6</v>
      </c>
      <c r="H24" s="12">
        <f t="shared" si="2"/>
        <v>657488.6</v>
      </c>
    </row>
    <row r="25" spans="1:8" x14ac:dyDescent="0.25">
      <c r="A25" s="9" t="s">
        <v>27</v>
      </c>
      <c r="B25" s="12">
        <v>38</v>
      </c>
      <c r="C25" s="12">
        <v>20855.2</v>
      </c>
      <c r="D25" s="11">
        <f t="shared" si="0"/>
        <v>54882.105263157893</v>
      </c>
      <c r="E25" s="12">
        <v>697.9</v>
      </c>
      <c r="F25" s="12">
        <v>1.4</v>
      </c>
      <c r="G25" s="12">
        <f t="shared" si="1"/>
        <v>699.3</v>
      </c>
      <c r="H25" s="12">
        <f t="shared" si="2"/>
        <v>20155.900000000001</v>
      </c>
    </row>
    <row r="26" spans="1:8" x14ac:dyDescent="0.25">
      <c r="A26" s="9" t="s">
        <v>28</v>
      </c>
      <c r="B26" s="12">
        <v>0</v>
      </c>
      <c r="C26" s="12">
        <v>-9123.5</v>
      </c>
      <c r="D26" s="11">
        <v>0</v>
      </c>
      <c r="E26" s="12">
        <v>-2155.3000000000002</v>
      </c>
      <c r="F26" s="12">
        <v>-5818.6</v>
      </c>
      <c r="G26" s="12">
        <f t="shared" si="1"/>
        <v>-7973.9000000000005</v>
      </c>
      <c r="H26" s="12">
        <f t="shared" si="2"/>
        <v>-1149.5999999999995</v>
      </c>
    </row>
    <row r="27" spans="1:8" s="2" customFormat="1" x14ac:dyDescent="0.25">
      <c r="A27" s="8" t="s">
        <v>5</v>
      </c>
      <c r="B27" s="11">
        <f>B4+B19</f>
        <v>10803115.6</v>
      </c>
      <c r="C27" s="11">
        <f>C19+C4</f>
        <v>7454342</v>
      </c>
      <c r="D27" s="11">
        <f t="shared" si="0"/>
        <v>69.001779449624706</v>
      </c>
      <c r="E27" s="11">
        <f>E19+E4</f>
        <v>3275472.3</v>
      </c>
      <c r="F27" s="11">
        <f>F19+F4</f>
        <v>3674522.1999999993</v>
      </c>
      <c r="G27" s="11">
        <f>G19+G4</f>
        <v>6949994.5</v>
      </c>
      <c r="H27" s="11">
        <f>H19+H4</f>
        <v>504347.50000000047</v>
      </c>
    </row>
    <row r="28" spans="1:8" s="2" customFormat="1" x14ac:dyDescent="0.25">
      <c r="A28" s="5"/>
      <c r="B28" s="6"/>
      <c r="C28" s="7"/>
      <c r="D28" s="7"/>
      <c r="E28" s="6"/>
      <c r="F28" s="6"/>
      <c r="G28" s="6"/>
      <c r="H28" s="6"/>
    </row>
    <row r="29" spans="1:8" s="2" customFormat="1" x14ac:dyDescent="0.25">
      <c r="A29" s="5"/>
      <c r="B29" s="6"/>
      <c r="C29" s="6"/>
      <c r="D29" s="6"/>
      <c r="E29" s="6"/>
      <c r="F29" s="6"/>
      <c r="G29" s="6"/>
      <c r="H29" s="6"/>
    </row>
    <row r="31" spans="1:8" ht="21" thickBot="1" x14ac:dyDescent="0.3">
      <c r="A31" s="22" t="s">
        <v>29</v>
      </c>
      <c r="B31" s="22"/>
      <c r="C31" s="22"/>
      <c r="D31" s="22"/>
      <c r="E31" s="22"/>
      <c r="F31" s="22"/>
      <c r="G31" s="22"/>
      <c r="H31" s="22"/>
    </row>
    <row r="32" spans="1:8" ht="16.5" thickBot="1" x14ac:dyDescent="0.3">
      <c r="A32" s="34"/>
      <c r="B32" s="30" t="s">
        <v>1</v>
      </c>
      <c r="C32" s="30" t="s">
        <v>90</v>
      </c>
      <c r="D32" s="30" t="s">
        <v>2</v>
      </c>
      <c r="E32" s="23" t="s">
        <v>89</v>
      </c>
      <c r="F32" s="24"/>
      <c r="G32" s="25"/>
      <c r="H32" s="26" t="s">
        <v>3</v>
      </c>
    </row>
    <row r="33" spans="1:8" ht="44.45" customHeight="1" x14ac:dyDescent="0.25">
      <c r="A33" s="34"/>
      <c r="B33" s="31"/>
      <c r="C33" s="31"/>
      <c r="D33" s="31"/>
      <c r="E33" s="13" t="s">
        <v>30</v>
      </c>
      <c r="F33" s="13" t="s">
        <v>31</v>
      </c>
      <c r="G33" s="14" t="s">
        <v>5</v>
      </c>
      <c r="H33" s="27"/>
    </row>
    <row r="34" spans="1:8" x14ac:dyDescent="0.25">
      <c r="A34" s="8" t="s">
        <v>32</v>
      </c>
      <c r="B34" s="15"/>
      <c r="C34" s="15"/>
      <c r="D34" s="15"/>
      <c r="E34" s="15"/>
      <c r="F34" s="15"/>
      <c r="G34" s="16"/>
      <c r="H34" s="16"/>
    </row>
    <row r="35" spans="1:8" x14ac:dyDescent="0.25">
      <c r="A35" s="8" t="s">
        <v>33</v>
      </c>
      <c r="B35" s="11">
        <v>989640</v>
      </c>
      <c r="C35" s="11">
        <v>588760.4</v>
      </c>
      <c r="D35" s="11">
        <f>(C35/B35)*100</f>
        <v>59.492381067863064</v>
      </c>
      <c r="E35" s="11">
        <v>314813</v>
      </c>
      <c r="F35" s="11">
        <v>267839.3</v>
      </c>
      <c r="G35" s="17">
        <f>E35+F35</f>
        <v>582652.30000000005</v>
      </c>
      <c r="H35" s="17">
        <f>C35-G35</f>
        <v>6108.0999999999767</v>
      </c>
    </row>
    <row r="36" spans="1:8" ht="47.25" x14ac:dyDescent="0.25">
      <c r="A36" s="9" t="s">
        <v>34</v>
      </c>
      <c r="B36" s="12">
        <v>2539</v>
      </c>
      <c r="C36" s="12">
        <v>1878.5</v>
      </c>
      <c r="D36" s="11">
        <f t="shared" ref="D36:D90" si="3">(C36/B36)*100</f>
        <v>73.985821189444664</v>
      </c>
      <c r="E36" s="12">
        <v>781.5</v>
      </c>
      <c r="F36" s="12">
        <v>2048.5</v>
      </c>
      <c r="G36" s="18">
        <f>E36+F36</f>
        <v>2830</v>
      </c>
      <c r="H36" s="17">
        <f t="shared" ref="H36:H90" si="4">C36-G36</f>
        <v>-951.5</v>
      </c>
    </row>
    <row r="37" spans="1:8" ht="63" x14ac:dyDescent="0.25">
      <c r="A37" s="9" t="s">
        <v>35</v>
      </c>
      <c r="B37" s="12">
        <v>7004.8</v>
      </c>
      <c r="C37" s="12">
        <v>4484.5</v>
      </c>
      <c r="D37" s="11">
        <f t="shared" si="3"/>
        <v>64.020386021014161</v>
      </c>
      <c r="E37" s="12">
        <v>6073.4</v>
      </c>
      <c r="F37" s="12">
        <v>5477.3</v>
      </c>
      <c r="G37" s="18">
        <f t="shared" ref="G37:G89" si="5">E37+F37</f>
        <v>11550.7</v>
      </c>
      <c r="H37" s="17">
        <f t="shared" si="4"/>
        <v>-7066.2000000000007</v>
      </c>
    </row>
    <row r="38" spans="1:8" ht="63" x14ac:dyDescent="0.25">
      <c r="A38" s="9" t="s">
        <v>36</v>
      </c>
      <c r="B38" s="12">
        <v>274517.09999999998</v>
      </c>
      <c r="C38" s="12">
        <v>189819.3</v>
      </c>
      <c r="D38" s="11">
        <f t="shared" si="3"/>
        <v>69.146621467296569</v>
      </c>
      <c r="E38" s="12">
        <v>109901.3</v>
      </c>
      <c r="F38" s="12">
        <v>110793.9</v>
      </c>
      <c r="G38" s="18">
        <f t="shared" si="5"/>
        <v>220695.2</v>
      </c>
      <c r="H38" s="17">
        <f t="shared" si="4"/>
        <v>-30875.900000000023</v>
      </c>
    </row>
    <row r="39" spans="1:8" ht="47.25" x14ac:dyDescent="0.25">
      <c r="A39" s="9" t="s">
        <v>37</v>
      </c>
      <c r="B39" s="12">
        <v>41299.4</v>
      </c>
      <c r="C39" s="12">
        <v>28216.1</v>
      </c>
      <c r="D39" s="11">
        <f t="shared" si="3"/>
        <v>68.320847276231618</v>
      </c>
      <c r="E39" s="12">
        <v>28612.2</v>
      </c>
      <c r="F39" s="12">
        <v>19339.5</v>
      </c>
      <c r="G39" s="18">
        <f t="shared" si="5"/>
        <v>47951.7</v>
      </c>
      <c r="H39" s="17">
        <f t="shared" si="4"/>
        <v>-19735.599999999999</v>
      </c>
    </row>
    <row r="40" spans="1:8" x14ac:dyDescent="0.25">
      <c r="A40" s="9" t="s">
        <v>38</v>
      </c>
      <c r="B40" s="12">
        <v>2000</v>
      </c>
      <c r="C40" s="12">
        <v>0</v>
      </c>
      <c r="D40" s="11">
        <f t="shared" si="3"/>
        <v>0</v>
      </c>
      <c r="E40" s="12">
        <v>0</v>
      </c>
      <c r="F40" s="12">
        <v>0</v>
      </c>
      <c r="G40" s="18">
        <f t="shared" si="5"/>
        <v>0</v>
      </c>
      <c r="H40" s="17">
        <f t="shared" si="4"/>
        <v>0</v>
      </c>
    </row>
    <row r="41" spans="1:8" x14ac:dyDescent="0.25">
      <c r="A41" s="9" t="s">
        <v>39</v>
      </c>
      <c r="B41" s="12">
        <v>662279.69999999995</v>
      </c>
      <c r="C41" s="12">
        <v>364362</v>
      </c>
      <c r="D41" s="11">
        <f t="shared" si="3"/>
        <v>55.016332223379337</v>
      </c>
      <c r="E41" s="12">
        <v>169444.6</v>
      </c>
      <c r="F41" s="12">
        <v>130180.1</v>
      </c>
      <c r="G41" s="18">
        <f t="shared" si="5"/>
        <v>299624.7</v>
      </c>
      <c r="H41" s="17">
        <f t="shared" si="4"/>
        <v>64737.299999999988</v>
      </c>
    </row>
    <row r="42" spans="1:8" x14ac:dyDescent="0.25">
      <c r="A42" s="8" t="s">
        <v>40</v>
      </c>
      <c r="B42" s="11">
        <v>0</v>
      </c>
      <c r="C42" s="11">
        <v>0</v>
      </c>
      <c r="D42" s="11">
        <v>0</v>
      </c>
      <c r="E42" s="11">
        <v>5878.3</v>
      </c>
      <c r="F42" s="11">
        <v>197.8</v>
      </c>
      <c r="G42" s="17">
        <f t="shared" si="5"/>
        <v>6076.1</v>
      </c>
      <c r="H42" s="17">
        <f t="shared" si="4"/>
        <v>-6076.1</v>
      </c>
    </row>
    <row r="43" spans="1:8" x14ac:dyDescent="0.25">
      <c r="A43" s="9" t="s">
        <v>41</v>
      </c>
      <c r="B43" s="12">
        <v>0</v>
      </c>
      <c r="C43" s="12">
        <v>0</v>
      </c>
      <c r="D43" s="12">
        <v>0</v>
      </c>
      <c r="E43" s="12">
        <v>5878.3</v>
      </c>
      <c r="F43" s="12">
        <v>0</v>
      </c>
      <c r="G43" s="18">
        <f t="shared" si="5"/>
        <v>5878.3</v>
      </c>
      <c r="H43" s="18">
        <f t="shared" si="4"/>
        <v>-5878.3</v>
      </c>
    </row>
    <row r="44" spans="1:8" x14ac:dyDescent="0.25">
      <c r="A44" s="9" t="s">
        <v>42</v>
      </c>
      <c r="B44" s="12">
        <v>0</v>
      </c>
      <c r="C44" s="12">
        <v>0</v>
      </c>
      <c r="D44" s="11">
        <v>0</v>
      </c>
      <c r="E44" s="12">
        <v>0</v>
      </c>
      <c r="F44" s="12">
        <v>197.8</v>
      </c>
      <c r="G44" s="18">
        <f t="shared" si="5"/>
        <v>197.8</v>
      </c>
      <c r="H44" s="17">
        <f t="shared" si="4"/>
        <v>-197.8</v>
      </c>
    </row>
    <row r="45" spans="1:8" ht="31.5" x14ac:dyDescent="0.25">
      <c r="A45" s="8" t="s">
        <v>43</v>
      </c>
      <c r="B45" s="11">
        <v>102006.3</v>
      </c>
      <c r="C45" s="11">
        <v>64977.3</v>
      </c>
      <c r="D45" s="11">
        <f t="shared" si="3"/>
        <v>63.699300925531062</v>
      </c>
      <c r="E45" s="11">
        <v>33922.300000000003</v>
      </c>
      <c r="F45" s="11">
        <v>32546</v>
      </c>
      <c r="G45" s="17">
        <f t="shared" si="5"/>
        <v>66468.3</v>
      </c>
      <c r="H45" s="17">
        <f t="shared" si="4"/>
        <v>-1491</v>
      </c>
    </row>
    <row r="46" spans="1:8" ht="47.25" x14ac:dyDescent="0.25">
      <c r="A46" s="9" t="s">
        <v>44</v>
      </c>
      <c r="B46" s="12">
        <v>66934.8</v>
      </c>
      <c r="C46" s="12">
        <v>46653.599999999999</v>
      </c>
      <c r="D46" s="11">
        <f t="shared" si="3"/>
        <v>69.700066333207829</v>
      </c>
      <c r="E46" s="12">
        <v>20922.099999999999</v>
      </c>
      <c r="F46" s="12">
        <v>26275.8</v>
      </c>
      <c r="G46" s="18">
        <f t="shared" si="5"/>
        <v>47197.899999999994</v>
      </c>
      <c r="H46" s="17">
        <f t="shared" si="4"/>
        <v>-544.29999999999563</v>
      </c>
    </row>
    <row r="47" spans="1:8" ht="31.5" x14ac:dyDescent="0.25">
      <c r="A47" s="9" t="s">
        <v>45</v>
      </c>
      <c r="B47" s="12">
        <v>35071.5</v>
      </c>
      <c r="C47" s="12">
        <v>18323.7</v>
      </c>
      <c r="D47" s="11">
        <f t="shared" si="3"/>
        <v>52.246696035242287</v>
      </c>
      <c r="E47" s="12">
        <v>13000.2</v>
      </c>
      <c r="F47" s="12">
        <v>6270.2</v>
      </c>
      <c r="G47" s="18">
        <f t="shared" si="5"/>
        <v>19270.400000000001</v>
      </c>
      <c r="H47" s="17">
        <f t="shared" si="4"/>
        <v>-946.70000000000073</v>
      </c>
    </row>
    <row r="48" spans="1:8" x14ac:dyDescent="0.25">
      <c r="A48" s="8" t="s">
        <v>46</v>
      </c>
      <c r="B48" s="11">
        <v>1038445.7</v>
      </c>
      <c r="C48" s="11">
        <v>383038.4</v>
      </c>
      <c r="D48" s="11">
        <f t="shared" si="3"/>
        <v>36.885741835129174</v>
      </c>
      <c r="E48" s="11">
        <v>176564.6</v>
      </c>
      <c r="F48" s="11">
        <v>162740</v>
      </c>
      <c r="G48" s="17">
        <f t="shared" si="5"/>
        <v>339304.6</v>
      </c>
      <c r="H48" s="17">
        <f t="shared" si="4"/>
        <v>43733.800000000047</v>
      </c>
    </row>
    <row r="49" spans="1:8" x14ac:dyDescent="0.25">
      <c r="A49" s="9" t="s">
        <v>47</v>
      </c>
      <c r="B49" s="12">
        <v>10427.4</v>
      </c>
      <c r="C49" s="12">
        <v>4670.8</v>
      </c>
      <c r="D49" s="11">
        <f t="shared" si="3"/>
        <v>44.793524752095443</v>
      </c>
      <c r="E49" s="12">
        <v>3412</v>
      </c>
      <c r="F49" s="12">
        <v>0</v>
      </c>
      <c r="G49" s="18">
        <f t="shared" si="5"/>
        <v>3412</v>
      </c>
      <c r="H49" s="17">
        <f t="shared" si="4"/>
        <v>1258.8000000000002</v>
      </c>
    </row>
    <row r="50" spans="1:8" x14ac:dyDescent="0.25">
      <c r="A50" s="9" t="s">
        <v>48</v>
      </c>
      <c r="B50" s="12">
        <v>212.5</v>
      </c>
      <c r="C50" s="12">
        <v>0</v>
      </c>
      <c r="D50" s="11">
        <f t="shared" si="3"/>
        <v>0</v>
      </c>
      <c r="E50" s="12">
        <v>0</v>
      </c>
      <c r="F50" s="12">
        <v>0</v>
      </c>
      <c r="G50" s="18">
        <f t="shared" si="5"/>
        <v>0</v>
      </c>
      <c r="H50" s="17">
        <f t="shared" si="4"/>
        <v>0</v>
      </c>
    </row>
    <row r="51" spans="1:8" x14ac:dyDescent="0.25">
      <c r="A51" s="9" t="s">
        <v>49</v>
      </c>
      <c r="B51" s="12">
        <v>82764.399999999994</v>
      </c>
      <c r="C51" s="12">
        <v>61526.8</v>
      </c>
      <c r="D51" s="11">
        <f t="shared" si="3"/>
        <v>74.339691944845868</v>
      </c>
      <c r="E51" s="12">
        <v>19091.2</v>
      </c>
      <c r="F51" s="12">
        <v>81.7</v>
      </c>
      <c r="G51" s="18">
        <f t="shared" si="5"/>
        <v>19172.900000000001</v>
      </c>
      <c r="H51" s="17">
        <f t="shared" si="4"/>
        <v>42353.9</v>
      </c>
    </row>
    <row r="52" spans="1:8" x14ac:dyDescent="0.25">
      <c r="A52" s="9" t="s">
        <v>50</v>
      </c>
      <c r="B52" s="12">
        <v>911626.6</v>
      </c>
      <c r="C52" s="12">
        <v>301462.40000000002</v>
      </c>
      <c r="D52" s="11">
        <f t="shared" si="3"/>
        <v>33.06862700144994</v>
      </c>
      <c r="E52" s="12">
        <v>134891.4</v>
      </c>
      <c r="F52" s="12">
        <v>140778</v>
      </c>
      <c r="G52" s="18">
        <f t="shared" si="5"/>
        <v>275669.40000000002</v>
      </c>
      <c r="H52" s="17">
        <f t="shared" si="4"/>
        <v>25793</v>
      </c>
    </row>
    <row r="53" spans="1:8" x14ac:dyDescent="0.25">
      <c r="A53" s="9" t="s">
        <v>51</v>
      </c>
      <c r="B53" s="12">
        <v>12017.5</v>
      </c>
      <c r="C53" s="12">
        <v>9148.2999999999993</v>
      </c>
      <c r="D53" s="11">
        <f t="shared" si="3"/>
        <v>76.124817973788211</v>
      </c>
      <c r="E53" s="12">
        <v>5398.3</v>
      </c>
      <c r="F53" s="12">
        <v>5988.3</v>
      </c>
      <c r="G53" s="18">
        <f t="shared" si="5"/>
        <v>11386.6</v>
      </c>
      <c r="H53" s="17">
        <f t="shared" si="4"/>
        <v>-2238.3000000000011</v>
      </c>
    </row>
    <row r="54" spans="1:8" ht="31.5" x14ac:dyDescent="0.25">
      <c r="A54" s="9" t="s">
        <v>52</v>
      </c>
      <c r="B54" s="12">
        <v>21397.3</v>
      </c>
      <c r="C54" s="12">
        <v>6230.1</v>
      </c>
      <c r="D54" s="11">
        <f t="shared" si="3"/>
        <v>29.116290373084457</v>
      </c>
      <c r="E54" s="12">
        <v>13771.7</v>
      </c>
      <c r="F54" s="12">
        <v>15892</v>
      </c>
      <c r="G54" s="18">
        <f t="shared" si="5"/>
        <v>29663.7</v>
      </c>
      <c r="H54" s="17">
        <f t="shared" si="4"/>
        <v>-23433.599999999999</v>
      </c>
    </row>
    <row r="55" spans="1:8" x14ac:dyDescent="0.25">
      <c r="A55" s="8" t="s">
        <v>53</v>
      </c>
      <c r="B55" s="11">
        <v>1548825.5</v>
      </c>
      <c r="C55" s="11">
        <v>924690.2</v>
      </c>
      <c r="D55" s="11">
        <f t="shared" si="3"/>
        <v>59.702671475902221</v>
      </c>
      <c r="E55" s="11">
        <v>582601.1</v>
      </c>
      <c r="F55" s="11">
        <v>351163.8</v>
      </c>
      <c r="G55" s="17">
        <f t="shared" si="5"/>
        <v>933764.89999999991</v>
      </c>
      <c r="H55" s="17">
        <f t="shared" si="4"/>
        <v>-9074.6999999999534</v>
      </c>
    </row>
    <row r="56" spans="1:8" x14ac:dyDescent="0.25">
      <c r="A56" s="9" t="s">
        <v>54</v>
      </c>
      <c r="B56" s="12">
        <v>176979.1</v>
      </c>
      <c r="C56" s="12">
        <v>86017.8</v>
      </c>
      <c r="D56" s="11">
        <f t="shared" si="3"/>
        <v>48.603366160185018</v>
      </c>
      <c r="E56" s="12">
        <v>129592.5</v>
      </c>
      <c r="F56" s="12">
        <v>63498.1</v>
      </c>
      <c r="G56" s="18">
        <f t="shared" si="5"/>
        <v>193090.6</v>
      </c>
      <c r="H56" s="17">
        <f t="shared" si="4"/>
        <v>-107072.8</v>
      </c>
    </row>
    <row r="57" spans="1:8" x14ac:dyDescent="0.25">
      <c r="A57" s="9" t="s">
        <v>55</v>
      </c>
      <c r="B57" s="12">
        <v>466916.9</v>
      </c>
      <c r="C57" s="12">
        <v>256446.5</v>
      </c>
      <c r="D57" s="11">
        <f t="shared" si="3"/>
        <v>54.923370732565047</v>
      </c>
      <c r="E57" s="12">
        <v>166215</v>
      </c>
      <c r="F57" s="12">
        <v>247.6</v>
      </c>
      <c r="G57" s="18">
        <f t="shared" si="5"/>
        <v>166462.6</v>
      </c>
      <c r="H57" s="17">
        <f t="shared" si="4"/>
        <v>89983.9</v>
      </c>
    </row>
    <row r="58" spans="1:8" x14ac:dyDescent="0.25">
      <c r="A58" s="9" t="s">
        <v>56</v>
      </c>
      <c r="B58" s="12">
        <v>849231</v>
      </c>
      <c r="C58" s="12">
        <v>546139.1</v>
      </c>
      <c r="D58" s="11">
        <f t="shared" si="3"/>
        <v>64.309840314354986</v>
      </c>
      <c r="E58" s="12">
        <v>116796.6</v>
      </c>
      <c r="F58" s="12">
        <v>262152.2</v>
      </c>
      <c r="G58" s="18">
        <f t="shared" si="5"/>
        <v>378948.80000000005</v>
      </c>
      <c r="H58" s="17">
        <f t="shared" si="4"/>
        <v>167190.29999999993</v>
      </c>
    </row>
    <row r="59" spans="1:8" ht="31.5" x14ac:dyDescent="0.25">
      <c r="A59" s="9" t="s">
        <v>57</v>
      </c>
      <c r="B59" s="12">
        <v>0</v>
      </c>
      <c r="C59" s="12">
        <v>0</v>
      </c>
      <c r="D59" s="11">
        <v>0</v>
      </c>
      <c r="E59" s="12">
        <v>0</v>
      </c>
      <c r="F59" s="12">
        <v>0</v>
      </c>
      <c r="G59" s="18">
        <f t="shared" si="5"/>
        <v>0</v>
      </c>
      <c r="H59" s="17">
        <f t="shared" si="4"/>
        <v>0</v>
      </c>
    </row>
    <row r="60" spans="1:8" ht="31.5" x14ac:dyDescent="0.25">
      <c r="A60" s="9" t="s">
        <v>58</v>
      </c>
      <c r="B60" s="12">
        <v>55698.5</v>
      </c>
      <c r="C60" s="12">
        <v>36086.800000000003</v>
      </c>
      <c r="D60" s="11">
        <f t="shared" si="3"/>
        <v>64.789536522527541</v>
      </c>
      <c r="E60" s="12">
        <v>169997</v>
      </c>
      <c r="F60" s="12">
        <v>25265.9</v>
      </c>
      <c r="G60" s="18">
        <f t="shared" si="5"/>
        <v>195262.9</v>
      </c>
      <c r="H60" s="17">
        <f t="shared" si="4"/>
        <v>-159176.09999999998</v>
      </c>
    </row>
    <row r="61" spans="1:8" x14ac:dyDescent="0.25">
      <c r="A61" s="8" t="s">
        <v>59</v>
      </c>
      <c r="B61" s="11">
        <v>25965.8</v>
      </c>
      <c r="C61" s="11">
        <v>20510.900000000001</v>
      </c>
      <c r="D61" s="11">
        <f t="shared" si="3"/>
        <v>78.991981760623602</v>
      </c>
      <c r="E61" s="11">
        <v>500.3</v>
      </c>
      <c r="F61" s="11">
        <v>1384.7</v>
      </c>
      <c r="G61" s="17">
        <f t="shared" si="5"/>
        <v>1885</v>
      </c>
      <c r="H61" s="17">
        <f t="shared" si="4"/>
        <v>18625.900000000001</v>
      </c>
    </row>
    <row r="62" spans="1:8" ht="31.5" x14ac:dyDescent="0.25">
      <c r="A62" s="9" t="s">
        <v>60</v>
      </c>
      <c r="B62" s="12">
        <v>25965.8</v>
      </c>
      <c r="C62" s="12">
        <v>20510.900000000001</v>
      </c>
      <c r="D62" s="11">
        <f t="shared" si="3"/>
        <v>78.991981760623602</v>
      </c>
      <c r="E62" s="12">
        <v>500.3</v>
      </c>
      <c r="F62" s="12">
        <v>1384.7</v>
      </c>
      <c r="G62" s="18">
        <f t="shared" si="5"/>
        <v>1885</v>
      </c>
      <c r="H62" s="17">
        <f t="shared" si="4"/>
        <v>18625.900000000001</v>
      </c>
    </row>
    <row r="63" spans="1:8" x14ac:dyDescent="0.25">
      <c r="A63" s="8" t="s">
        <v>61</v>
      </c>
      <c r="B63" s="11">
        <v>5635671.5</v>
      </c>
      <c r="C63" s="11">
        <v>3936799</v>
      </c>
      <c r="D63" s="11">
        <f t="shared" si="3"/>
        <v>69.855011953766294</v>
      </c>
      <c r="E63" s="11">
        <v>1604689.2</v>
      </c>
      <c r="F63" s="11">
        <v>2142215.5</v>
      </c>
      <c r="G63" s="17">
        <f t="shared" si="5"/>
        <v>3746904.7</v>
      </c>
      <c r="H63" s="17">
        <f t="shared" si="4"/>
        <v>189894.29999999981</v>
      </c>
    </row>
    <row r="64" spans="1:8" x14ac:dyDescent="0.25">
      <c r="A64" s="9" t="s">
        <v>62</v>
      </c>
      <c r="B64" s="12">
        <v>1718512.6</v>
      </c>
      <c r="C64" s="12">
        <v>1344711.4</v>
      </c>
      <c r="D64" s="11">
        <f t="shared" si="3"/>
        <v>78.248562157763629</v>
      </c>
      <c r="E64" s="12">
        <v>502107.3</v>
      </c>
      <c r="F64" s="12">
        <v>853124.9</v>
      </c>
      <c r="G64" s="18">
        <f t="shared" si="5"/>
        <v>1355232.2</v>
      </c>
      <c r="H64" s="17">
        <f t="shared" si="4"/>
        <v>-10520.800000000047</v>
      </c>
    </row>
    <row r="65" spans="1:8" x14ac:dyDescent="0.25">
      <c r="A65" s="9" t="s">
        <v>63</v>
      </c>
      <c r="B65" s="12">
        <v>3401464</v>
      </c>
      <c r="C65" s="12">
        <v>2166786.4</v>
      </c>
      <c r="D65" s="11">
        <f t="shared" si="3"/>
        <v>63.701582612663252</v>
      </c>
      <c r="E65" s="12">
        <v>842002.6</v>
      </c>
      <c r="F65" s="12">
        <v>1053065.6000000001</v>
      </c>
      <c r="G65" s="18">
        <f t="shared" si="5"/>
        <v>1895068.2000000002</v>
      </c>
      <c r="H65" s="17">
        <f t="shared" si="4"/>
        <v>271718.19999999972</v>
      </c>
    </row>
    <row r="66" spans="1:8" x14ac:dyDescent="0.25">
      <c r="A66" s="9" t="s">
        <v>64</v>
      </c>
      <c r="B66" s="12">
        <v>417318.7</v>
      </c>
      <c r="C66" s="12">
        <v>359058.1</v>
      </c>
      <c r="D66" s="11">
        <f t="shared" si="3"/>
        <v>86.039302815809592</v>
      </c>
      <c r="E66" s="12">
        <v>160210.6</v>
      </c>
      <c r="F66" s="12">
        <v>185113.60000000001</v>
      </c>
      <c r="G66" s="18">
        <f t="shared" si="5"/>
        <v>345324.2</v>
      </c>
      <c r="H66" s="17">
        <f t="shared" si="4"/>
        <v>13733.899999999965</v>
      </c>
    </row>
    <row r="67" spans="1:8" ht="31.5" x14ac:dyDescent="0.25">
      <c r="A67" s="9" t="s">
        <v>65</v>
      </c>
      <c r="B67" s="12">
        <v>27837.8</v>
      </c>
      <c r="C67" s="12">
        <v>22243.1</v>
      </c>
      <c r="D67" s="11">
        <f t="shared" si="3"/>
        <v>79.902506663601287</v>
      </c>
      <c r="E67" s="12">
        <v>0</v>
      </c>
      <c r="F67" s="12">
        <v>9633</v>
      </c>
      <c r="G67" s="18">
        <f t="shared" si="5"/>
        <v>9633</v>
      </c>
      <c r="H67" s="17">
        <f t="shared" si="4"/>
        <v>12610.099999999999</v>
      </c>
    </row>
    <row r="68" spans="1:8" x14ac:dyDescent="0.25">
      <c r="A68" s="9" t="s">
        <v>66</v>
      </c>
      <c r="B68" s="12">
        <v>39893.800000000003</v>
      </c>
      <c r="C68" s="12">
        <v>26931.5</v>
      </c>
      <c r="D68" s="11">
        <f t="shared" si="3"/>
        <v>67.507983696714774</v>
      </c>
      <c r="E68" s="12">
        <v>24191.3</v>
      </c>
      <c r="F68" s="12">
        <v>24220.2</v>
      </c>
      <c r="G68" s="18">
        <f t="shared" si="5"/>
        <v>48411.5</v>
      </c>
      <c r="H68" s="17">
        <f t="shared" si="4"/>
        <v>-21480</v>
      </c>
    </row>
    <row r="69" spans="1:8" x14ac:dyDescent="0.25">
      <c r="A69" s="9" t="s">
        <v>67</v>
      </c>
      <c r="B69" s="12">
        <v>30644.6</v>
      </c>
      <c r="C69" s="12">
        <v>17068.5</v>
      </c>
      <c r="D69" s="11">
        <f t="shared" si="3"/>
        <v>55.698230683383045</v>
      </c>
      <c r="E69" s="12">
        <v>76177.399999999994</v>
      </c>
      <c r="F69" s="12">
        <v>17058.2</v>
      </c>
      <c r="G69" s="18">
        <f t="shared" si="5"/>
        <v>93235.599999999991</v>
      </c>
      <c r="H69" s="17">
        <f t="shared" si="4"/>
        <v>-76167.099999999991</v>
      </c>
    </row>
    <row r="70" spans="1:8" x14ac:dyDescent="0.25">
      <c r="A70" s="8" t="s">
        <v>68</v>
      </c>
      <c r="B70" s="11">
        <v>497060.1</v>
      </c>
      <c r="C70" s="11">
        <v>364658.6</v>
      </c>
      <c r="D70" s="11">
        <f t="shared" si="3"/>
        <v>73.363080239190396</v>
      </c>
      <c r="E70" s="11">
        <v>211518.5</v>
      </c>
      <c r="F70" s="11">
        <v>145133.9</v>
      </c>
      <c r="G70" s="17">
        <f t="shared" si="5"/>
        <v>356652.4</v>
      </c>
      <c r="H70" s="17">
        <f t="shared" si="4"/>
        <v>8006.1999999999534</v>
      </c>
    </row>
    <row r="71" spans="1:8" x14ac:dyDescent="0.25">
      <c r="A71" s="9" t="s">
        <v>69</v>
      </c>
      <c r="B71" s="12">
        <v>476361.9</v>
      </c>
      <c r="C71" s="12">
        <v>350697.9</v>
      </c>
      <c r="D71" s="11">
        <f t="shared" si="3"/>
        <v>73.620056515854856</v>
      </c>
      <c r="E71" s="12">
        <v>200420.4</v>
      </c>
      <c r="F71" s="12">
        <v>135082.20000000001</v>
      </c>
      <c r="G71" s="18">
        <f t="shared" si="5"/>
        <v>335502.59999999998</v>
      </c>
      <c r="H71" s="17">
        <f t="shared" si="4"/>
        <v>15195.300000000047</v>
      </c>
    </row>
    <row r="72" spans="1:8" ht="31.5" x14ac:dyDescent="0.25">
      <c r="A72" s="9" t="s">
        <v>70</v>
      </c>
      <c r="B72" s="12">
        <v>20698.2</v>
      </c>
      <c r="C72" s="12">
        <v>13960.7</v>
      </c>
      <c r="D72" s="11">
        <f t="shared" si="3"/>
        <v>67.448860287367978</v>
      </c>
      <c r="E72" s="12">
        <v>11098.1</v>
      </c>
      <c r="F72" s="12">
        <v>10051.700000000001</v>
      </c>
      <c r="G72" s="18">
        <f t="shared" si="5"/>
        <v>21149.800000000003</v>
      </c>
      <c r="H72" s="17">
        <f t="shared" si="4"/>
        <v>-7189.1000000000022</v>
      </c>
    </row>
    <row r="73" spans="1:8" x14ac:dyDescent="0.25">
      <c r="A73" s="8" t="s">
        <v>71</v>
      </c>
      <c r="B73" s="11">
        <v>0</v>
      </c>
      <c r="C73" s="11">
        <v>0</v>
      </c>
      <c r="D73" s="11">
        <v>0</v>
      </c>
      <c r="E73" s="11">
        <v>11667.9</v>
      </c>
      <c r="F73" s="11">
        <v>12645.8</v>
      </c>
      <c r="G73" s="17">
        <f t="shared" si="5"/>
        <v>24313.699999999997</v>
      </c>
      <c r="H73" s="17">
        <f t="shared" si="4"/>
        <v>-24313.699999999997</v>
      </c>
    </row>
    <row r="74" spans="1:8" x14ac:dyDescent="0.25">
      <c r="A74" s="9" t="s">
        <v>72</v>
      </c>
      <c r="B74" s="12">
        <v>0</v>
      </c>
      <c r="C74" s="12">
        <v>0</v>
      </c>
      <c r="D74" s="12">
        <v>0</v>
      </c>
      <c r="E74" s="12">
        <v>11667.9</v>
      </c>
      <c r="F74" s="12">
        <v>12645.8</v>
      </c>
      <c r="G74" s="18">
        <f t="shared" si="5"/>
        <v>24313.699999999997</v>
      </c>
      <c r="H74" s="17">
        <f t="shared" si="4"/>
        <v>-24313.699999999997</v>
      </c>
    </row>
    <row r="75" spans="1:8" x14ac:dyDescent="0.25">
      <c r="A75" s="8" t="s">
        <v>73</v>
      </c>
      <c r="B75" s="11">
        <v>403138.5</v>
      </c>
      <c r="C75" s="11">
        <v>285895.59999999998</v>
      </c>
      <c r="D75" s="11">
        <f t="shared" si="3"/>
        <v>70.91746384927265</v>
      </c>
      <c r="E75" s="11">
        <v>142636.29999999999</v>
      </c>
      <c r="F75" s="11">
        <v>156428.70000000001</v>
      </c>
      <c r="G75" s="17">
        <f t="shared" si="5"/>
        <v>299065</v>
      </c>
      <c r="H75" s="17">
        <f t="shared" si="4"/>
        <v>-13169.400000000023</v>
      </c>
    </row>
    <row r="76" spans="1:8" x14ac:dyDescent="0.25">
      <c r="A76" s="9" t="s">
        <v>74</v>
      </c>
      <c r="B76" s="12">
        <v>27910.6</v>
      </c>
      <c r="C76" s="12">
        <v>20921.8</v>
      </c>
      <c r="D76" s="11">
        <f t="shared" si="3"/>
        <v>74.960051020042556</v>
      </c>
      <c r="E76" s="12">
        <v>13199.3</v>
      </c>
      <c r="F76" s="12">
        <v>7572.8</v>
      </c>
      <c r="G76" s="18">
        <f t="shared" si="5"/>
        <v>20772.099999999999</v>
      </c>
      <c r="H76" s="17">
        <f t="shared" si="4"/>
        <v>149.70000000000073</v>
      </c>
    </row>
    <row r="77" spans="1:8" x14ac:dyDescent="0.25">
      <c r="A77" s="9" t="s">
        <v>87</v>
      </c>
      <c r="B77" s="12">
        <v>195438</v>
      </c>
      <c r="C77" s="12">
        <v>142998.29999999999</v>
      </c>
      <c r="D77" s="11">
        <f t="shared" si="3"/>
        <v>73.168114696220783</v>
      </c>
      <c r="E77" s="12">
        <v>76776.600000000006</v>
      </c>
      <c r="F77" s="12">
        <v>56048.1</v>
      </c>
      <c r="G77" s="18">
        <f t="shared" si="5"/>
        <v>132824.70000000001</v>
      </c>
      <c r="H77" s="17">
        <f t="shared" si="4"/>
        <v>10173.599999999977</v>
      </c>
    </row>
    <row r="78" spans="1:8" x14ac:dyDescent="0.25">
      <c r="A78" s="9" t="s">
        <v>75</v>
      </c>
      <c r="B78" s="12">
        <v>172578.7</v>
      </c>
      <c r="C78" s="12">
        <v>117040.3</v>
      </c>
      <c r="D78" s="11">
        <f t="shared" si="3"/>
        <v>67.818508309542253</v>
      </c>
      <c r="E78" s="12">
        <v>52660.4</v>
      </c>
      <c r="F78" s="12">
        <v>90834.8</v>
      </c>
      <c r="G78" s="18">
        <f t="shared" si="5"/>
        <v>143495.20000000001</v>
      </c>
      <c r="H78" s="17">
        <f t="shared" si="4"/>
        <v>-26454.900000000009</v>
      </c>
    </row>
    <row r="79" spans="1:8" x14ac:dyDescent="0.25">
      <c r="A79" s="9" t="s">
        <v>76</v>
      </c>
      <c r="B79" s="12">
        <v>7211.2</v>
      </c>
      <c r="C79" s="12">
        <v>4935.2</v>
      </c>
      <c r="D79" s="11">
        <f t="shared" si="3"/>
        <v>68.437985356112719</v>
      </c>
      <c r="E79" s="12">
        <v>0</v>
      </c>
      <c r="F79" s="12">
        <v>1973</v>
      </c>
      <c r="G79" s="18">
        <f t="shared" si="5"/>
        <v>1973</v>
      </c>
      <c r="H79" s="17">
        <f t="shared" si="4"/>
        <v>2962.2</v>
      </c>
    </row>
    <row r="80" spans="1:8" x14ac:dyDescent="0.25">
      <c r="A80" s="8" t="s">
        <v>77</v>
      </c>
      <c r="B80" s="11">
        <v>563108.80000000005</v>
      </c>
      <c r="C80" s="11">
        <v>420707.9</v>
      </c>
      <c r="D80" s="11">
        <f t="shared" si="3"/>
        <v>74.711654301975045</v>
      </c>
      <c r="E80" s="11">
        <v>127899.5</v>
      </c>
      <c r="F80" s="11">
        <v>355241.9</v>
      </c>
      <c r="G80" s="17">
        <f t="shared" si="5"/>
        <v>483141.4</v>
      </c>
      <c r="H80" s="17">
        <f t="shared" si="4"/>
        <v>-62433.5</v>
      </c>
    </row>
    <row r="81" spans="1:8" x14ac:dyDescent="0.25">
      <c r="A81" s="9" t="s">
        <v>78</v>
      </c>
      <c r="B81" s="12">
        <v>372430</v>
      </c>
      <c r="C81" s="12">
        <v>275031.5</v>
      </c>
      <c r="D81" s="11">
        <f t="shared" si="3"/>
        <v>73.847837177456171</v>
      </c>
      <c r="E81" s="12">
        <v>127899.5</v>
      </c>
      <c r="F81" s="12">
        <v>330607.09999999998</v>
      </c>
      <c r="G81" s="18">
        <f t="shared" si="5"/>
        <v>458506.6</v>
      </c>
      <c r="H81" s="17">
        <f t="shared" si="4"/>
        <v>-183475.09999999998</v>
      </c>
    </row>
    <row r="82" spans="1:8" x14ac:dyDescent="0.25">
      <c r="A82" s="9" t="s">
        <v>79</v>
      </c>
      <c r="B82" s="12">
        <v>3730.2</v>
      </c>
      <c r="C82" s="12">
        <v>1157.8</v>
      </c>
      <c r="D82" s="11">
        <f t="shared" si="3"/>
        <v>31.038550211784894</v>
      </c>
      <c r="E82" s="12">
        <v>0</v>
      </c>
      <c r="F82" s="12">
        <v>24634.799999999999</v>
      </c>
      <c r="G82" s="18">
        <f t="shared" si="5"/>
        <v>24634.799999999999</v>
      </c>
      <c r="H82" s="17">
        <f t="shared" si="4"/>
        <v>-23477</v>
      </c>
    </row>
    <row r="83" spans="1:8" x14ac:dyDescent="0.25">
      <c r="A83" s="9" t="s">
        <v>80</v>
      </c>
      <c r="B83" s="12">
        <v>186948.6</v>
      </c>
      <c r="C83" s="12">
        <v>144518.6</v>
      </c>
      <c r="D83" s="11">
        <f t="shared" si="3"/>
        <v>77.30392204060368</v>
      </c>
      <c r="E83" s="12">
        <v>0</v>
      </c>
      <c r="F83" s="12">
        <v>0</v>
      </c>
      <c r="G83" s="18">
        <f t="shared" si="5"/>
        <v>0</v>
      </c>
      <c r="H83" s="17">
        <f t="shared" si="4"/>
        <v>144518.6</v>
      </c>
    </row>
    <row r="84" spans="1:8" x14ac:dyDescent="0.25">
      <c r="A84" s="8" t="s">
        <v>81</v>
      </c>
      <c r="B84" s="11">
        <v>26745.599999999999</v>
      </c>
      <c r="C84" s="11">
        <v>23408.5</v>
      </c>
      <c r="D84" s="11">
        <f t="shared" si="3"/>
        <v>87.522807489830114</v>
      </c>
      <c r="E84" s="11">
        <v>14986.9</v>
      </c>
      <c r="F84" s="11">
        <v>7022.2</v>
      </c>
      <c r="G84" s="17">
        <f t="shared" si="5"/>
        <v>22009.1</v>
      </c>
      <c r="H84" s="17">
        <f t="shared" si="4"/>
        <v>1399.4000000000015</v>
      </c>
    </row>
    <row r="85" spans="1:8" x14ac:dyDescent="0.25">
      <c r="A85" s="9" t="s">
        <v>82</v>
      </c>
      <c r="B85" s="12">
        <v>13975</v>
      </c>
      <c r="C85" s="12">
        <v>12482.7</v>
      </c>
      <c r="D85" s="11">
        <f t="shared" si="3"/>
        <v>89.321645796064402</v>
      </c>
      <c r="E85" s="12">
        <v>5000</v>
      </c>
      <c r="F85" s="12">
        <v>0</v>
      </c>
      <c r="G85" s="18">
        <f t="shared" si="5"/>
        <v>5000</v>
      </c>
      <c r="H85" s="17">
        <f t="shared" si="4"/>
        <v>7482.7000000000007</v>
      </c>
    </row>
    <row r="86" spans="1:8" x14ac:dyDescent="0.25">
      <c r="A86" s="9" t="s">
        <v>83</v>
      </c>
      <c r="B86" s="12">
        <v>6500</v>
      </c>
      <c r="C86" s="12">
        <v>4705.1000000000004</v>
      </c>
      <c r="D86" s="11">
        <f t="shared" si="3"/>
        <v>72.38615384615386</v>
      </c>
      <c r="E86" s="12">
        <v>8188.3</v>
      </c>
      <c r="F86" s="12">
        <v>2992.5</v>
      </c>
      <c r="G86" s="18">
        <f t="shared" si="5"/>
        <v>11180.8</v>
      </c>
      <c r="H86" s="17">
        <f t="shared" si="4"/>
        <v>-6475.6999999999989</v>
      </c>
    </row>
    <row r="87" spans="1:8" ht="31.5" x14ac:dyDescent="0.25">
      <c r="A87" s="9" t="s">
        <v>88</v>
      </c>
      <c r="B87" s="12">
        <v>6270.6</v>
      </c>
      <c r="C87" s="12">
        <v>6220.7</v>
      </c>
      <c r="D87" s="11">
        <f t="shared" si="3"/>
        <v>99.204222881382947</v>
      </c>
      <c r="E87" s="12">
        <v>1798.6</v>
      </c>
      <c r="F87" s="12">
        <v>4029.7</v>
      </c>
      <c r="G87" s="18">
        <f t="shared" si="5"/>
        <v>5828.2999999999993</v>
      </c>
      <c r="H87" s="17">
        <f t="shared" si="4"/>
        <v>392.40000000000055</v>
      </c>
    </row>
    <row r="88" spans="1:8" x14ac:dyDescent="0.25">
      <c r="A88" s="8" t="s">
        <v>84</v>
      </c>
      <c r="B88" s="11">
        <v>36560</v>
      </c>
      <c r="C88" s="11">
        <v>21369.5</v>
      </c>
      <c r="D88" s="11">
        <f t="shared" si="3"/>
        <v>58.450492341356671</v>
      </c>
      <c r="E88" s="11">
        <v>2965.1</v>
      </c>
      <c r="F88" s="11">
        <v>23639.9</v>
      </c>
      <c r="G88" s="17">
        <f t="shared" si="5"/>
        <v>26605</v>
      </c>
      <c r="H88" s="17">
        <f t="shared" si="4"/>
        <v>-5235.5</v>
      </c>
    </row>
    <row r="89" spans="1:8" ht="31.5" x14ac:dyDescent="0.25">
      <c r="A89" s="9" t="s">
        <v>85</v>
      </c>
      <c r="B89" s="12">
        <v>36560</v>
      </c>
      <c r="C89" s="12">
        <v>21369.5</v>
      </c>
      <c r="D89" s="11">
        <f t="shared" si="3"/>
        <v>58.450492341356671</v>
      </c>
      <c r="E89" s="12">
        <v>2965.1</v>
      </c>
      <c r="F89" s="12">
        <v>23639.9</v>
      </c>
      <c r="G89" s="18">
        <f t="shared" si="5"/>
        <v>26605</v>
      </c>
      <c r="H89" s="17">
        <f t="shared" si="4"/>
        <v>-5235.5</v>
      </c>
    </row>
    <row r="90" spans="1:8" ht="20.25" x14ac:dyDescent="0.25">
      <c r="A90" s="35" t="s">
        <v>5</v>
      </c>
      <c r="B90" s="19">
        <f>B35+B42+B45+B48+B55+B61+B63+B70+B75+B80+B84+B88</f>
        <v>10867167.800000001</v>
      </c>
      <c r="C90" s="19">
        <f>C35+C42+C45+C48+C55+C61+C63+C70+C75+C80+C84+C88</f>
        <v>7034816.2999999998</v>
      </c>
      <c r="D90" s="19">
        <f t="shared" si="3"/>
        <v>64.734587976087013</v>
      </c>
      <c r="E90" s="19">
        <f>E35+E42+E45+E48+E55+E61+E63+E70+E73+E75+E80+E84+E88</f>
        <v>3230642.9999999995</v>
      </c>
      <c r="F90" s="19">
        <f>F35+F42+F45+F48+F55+F61+F63+F70+F73+F75+F80+F84+F88</f>
        <v>3658199.4999999995</v>
      </c>
      <c r="G90" s="20">
        <f>E90+F90</f>
        <v>6888842.4999999991</v>
      </c>
      <c r="H90" s="20">
        <f t="shared" si="4"/>
        <v>145973.80000000075</v>
      </c>
    </row>
    <row r="91" spans="1:8" x14ac:dyDescent="0.25">
      <c r="A91" s="21"/>
      <c r="B91" s="21"/>
      <c r="C91" s="21"/>
      <c r="D91" s="21"/>
      <c r="E91" s="21"/>
      <c r="F91" s="21"/>
      <c r="G91" s="21"/>
      <c r="H91" s="21"/>
    </row>
  </sheetData>
  <mergeCells count="14">
    <mergeCell ref="A1:H1"/>
    <mergeCell ref="A2:A3"/>
    <mergeCell ref="B2:B3"/>
    <mergeCell ref="C2:C3"/>
    <mergeCell ref="D2:D3"/>
    <mergeCell ref="E2:G2"/>
    <mergeCell ref="H2:H3"/>
    <mergeCell ref="A31:H31"/>
    <mergeCell ref="E32:G32"/>
    <mergeCell ref="H32:H33"/>
    <mergeCell ref="A32:A33"/>
    <mergeCell ref="B32:B33"/>
    <mergeCell ref="C32:C33"/>
    <mergeCell ref="D32:D33"/>
  </mergeCells>
  <phoneticPr fontId="6" type="noConversion"/>
  <pageMargins left="0.70866141732283472" right="0.70866141732283472" top="0.74803149606299213" bottom="0" header="0.31496062992125984" footer="0"/>
  <pageSetup paperSize="9" scale="74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2020-11-11T15:12:14Z</cp:lastPrinted>
  <dcterms:created xsi:type="dcterms:W3CDTF">2020-06-10T13:32:47Z</dcterms:created>
  <dcterms:modified xsi:type="dcterms:W3CDTF">2020-11-11T15:12:22Z</dcterms:modified>
</cp:coreProperties>
</file>